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ba\Downloads\"/>
    </mc:Choice>
  </mc:AlternateContent>
  <xr:revisionPtr revIDLastSave="0" documentId="8_{DFADEF11-7CC8-4256-AFB6-96E519287DBC}" xr6:coauthVersionLast="47" xr6:coauthVersionMax="47" xr10:uidLastSave="{00000000-0000-0000-0000-000000000000}"/>
  <bookViews>
    <workbookView xWindow="-120" yWindow="-120" windowWidth="20730" windowHeight="11040" firstSheet="6" activeTab="8" xr2:uid="{00000000-000D-0000-FFFF-FFFF00000000}"/>
  </bookViews>
  <sheets>
    <sheet name="Início" sheetId="1" r:id="rId1"/>
    <sheet name="Desafio 1 - Ishikawa" sheetId="2" r:id="rId2"/>
    <sheet name="Desafio 2 - Pareto" sheetId="3" r:id="rId3"/>
    <sheet name="Desafio 3 - Fluxograma" sheetId="4" r:id="rId4"/>
    <sheet name="Desafio 4 - Verificação" sheetId="5" r:id="rId5"/>
    <sheet name="Desafio 5 - Brainstorming" sheetId="6" r:id="rId6"/>
    <sheet name="Desafio 6 - 5 Porquês" sheetId="7" r:id="rId7"/>
    <sheet name="Desafio 7 - MASP" sheetId="8" r:id="rId8"/>
    <sheet name="Desafio 8 - PDCA" sheetId="9" r:id="rId9"/>
    <sheet name="Desafio 9 - 5W2H" sheetId="10" r:id="rId10"/>
    <sheet name="Dashboard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1" l="1"/>
  <c r="C13" i="11"/>
  <c r="C12" i="11"/>
  <c r="C11" i="11"/>
  <c r="C10" i="11"/>
  <c r="C9" i="11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M12" i="10"/>
  <c r="J12" i="10"/>
  <c r="M11" i="10"/>
  <c r="J11" i="10"/>
  <c r="M13" i="10" s="1"/>
  <c r="C17" i="11" s="1"/>
  <c r="I14" i="9"/>
  <c r="I15" i="9" s="1"/>
  <c r="C16" i="11" s="1"/>
  <c r="I13" i="9"/>
  <c r="I11" i="8"/>
  <c r="I13" i="8" s="1"/>
  <c r="C15" i="11" s="1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J16" i="5"/>
  <c r="J15" i="5"/>
  <c r="J14" i="5"/>
  <c r="J13" i="5"/>
  <c r="J12" i="5"/>
  <c r="J11" i="5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H13" i="3"/>
  <c r="E13" i="3"/>
  <c r="C13" i="3"/>
  <c r="H12" i="3"/>
  <c r="E12" i="3"/>
  <c r="C12" i="3"/>
  <c r="H11" i="3"/>
  <c r="E11" i="3"/>
  <c r="C11" i="3"/>
  <c r="F17" i="2"/>
  <c r="F16" i="2"/>
  <c r="F15" i="2"/>
  <c r="F14" i="2"/>
  <c r="F13" i="2"/>
  <c r="F12" i="2"/>
  <c r="D20" i="3" l="1"/>
  <c r="D19" i="3"/>
  <c r="D18" i="3"/>
  <c r="D17" i="3"/>
  <c r="D16" i="3"/>
  <c r="D15" i="3"/>
  <c r="D14" i="3"/>
  <c r="D13" i="3"/>
  <c r="D12" i="3"/>
  <c r="D11" i="3"/>
  <c r="F11" i="11"/>
  <c r="F10" i="11"/>
  <c r="F9" i="11"/>
</calcChain>
</file>

<file path=xl/sharedStrings.xml><?xml version="1.0" encoding="utf-8"?>
<sst xmlns="http://schemas.openxmlformats.org/spreadsheetml/2006/main" count="255" uniqueCount="187">
  <si>
    <t>FACULDADE DA QUALIDADE</t>
  </si>
  <si>
    <t>AVALIAÇÃO PRÁTICA – FERRAMENTAS DA QUALIDADE</t>
  </si>
  <si>
    <t>Workbook profissional para resolução dos nove desafios</t>
  </si>
  <si>
    <t>© Faculdade da Qualidade. Todos os direitos reservados. Uso exclusivo do aluno.</t>
  </si>
  <si>
    <t>IDENTIFICAÇÃO DO ALUNO</t>
  </si>
  <si>
    <t>Nome completo</t>
  </si>
  <si>
    <t>Curso/Turma</t>
  </si>
  <si>
    <t>Data de início</t>
  </si>
  <si>
    <t>Data de entrega</t>
  </si>
  <si>
    <t>ORIENTAÇÕES</t>
  </si>
  <si>
    <t>Preencha somente as células amarelas. As células azuis contêm fórmulas e resultados automáticos. Cada aba corresponde a um desafio. Use os casos apresentados como base, registre suas análises e observe os gráficos gerados automaticamente. Ao final, consulte o Dashboard para acompanhar o progresso.</t>
  </si>
  <si>
    <t>DESAFIOS DISPONÍVEIS</t>
  </si>
  <si>
    <t>Desafio</t>
  </si>
  <si>
    <t>Ferramenta</t>
  </si>
  <si>
    <t>Objetivo</t>
  </si>
  <si>
    <t>1</t>
  </si>
  <si>
    <t>Diagrama de Ishikawa</t>
  </si>
  <si>
    <t>Investigar causas potenciais</t>
  </si>
  <si>
    <t>2</t>
  </si>
  <si>
    <t>Diagrama de Pareto</t>
  </si>
  <si>
    <t>Priorizar problemas</t>
  </si>
  <si>
    <t>3</t>
  </si>
  <si>
    <t>Fluxograma</t>
  </si>
  <si>
    <t>Mapear o processo</t>
  </si>
  <si>
    <t>4</t>
  </si>
  <si>
    <t>Folha de Verificação</t>
  </si>
  <si>
    <t>Coletar dados</t>
  </si>
  <si>
    <t>5</t>
  </si>
  <si>
    <t>Brainstorming</t>
  </si>
  <si>
    <t>Gerar e selecionar ideias</t>
  </si>
  <si>
    <t>6</t>
  </si>
  <si>
    <t>Cinco Porquês</t>
  </si>
  <si>
    <t>Encontrar causa raiz</t>
  </si>
  <si>
    <t>7</t>
  </si>
  <si>
    <t>MASP</t>
  </si>
  <si>
    <t>Resolver problemas de forma estruturada</t>
  </si>
  <si>
    <t>8</t>
  </si>
  <si>
    <t>Ciclo PDCA</t>
  </si>
  <si>
    <t>Planejar e acompanhar melhorias</t>
  </si>
  <si>
    <t>9</t>
  </si>
  <si>
    <t>5W2H</t>
  </si>
  <si>
    <t>Estruturar plano de ação</t>
  </si>
  <si>
    <t>DESAFIO 1 – DIAGRAMA DE ISHIKAWA</t>
  </si>
  <si>
    <t>Caso: aumento de reclamações, atrasos, erros e falhas de comunicação</t>
  </si>
  <si>
    <t>CASO E ORIENTAÇÃO</t>
  </si>
  <si>
    <t>Uma organização observou aumento de reclamações. Registre possíveis causas em cada categoria dos 6M. A planilha conta as causas lançadas e apresenta um gráfico para indicar as categorias mais investigadas.</t>
  </si>
  <si>
    <t>Categoria</t>
  </si>
  <si>
    <t>Causa 1</t>
  </si>
  <si>
    <t>Causa 2</t>
  </si>
  <si>
    <t>Causa 3</t>
  </si>
  <si>
    <t>Causa 4</t>
  </si>
  <si>
    <t>Quantidade lançada</t>
  </si>
  <si>
    <t>Síntese do aluno</t>
  </si>
  <si>
    <t>Método</t>
  </si>
  <si>
    <t>Indique as categorias mais relevantes, causas prioritárias e próximos passos.</t>
  </si>
  <si>
    <t>Mão de obra</t>
  </si>
  <si>
    <t>Máquina/Tecnologia</t>
  </si>
  <si>
    <t>Material/Informação</t>
  </si>
  <si>
    <t>Medição</t>
  </si>
  <si>
    <t>Meio ambiente</t>
  </si>
  <si>
    <t>DESAFIO 2 – DIAGRAMA DE PARETO</t>
  </si>
  <si>
    <t>Caso: priorização de reclamações com recursos limitados</t>
  </si>
  <si>
    <t>ORIENTAÇÃO</t>
  </si>
  <si>
    <t>Cadastre os tipos de problemas e suas quantidades. A planilha calcula percentuais, acumulado e prioridade. O gráfico será gerado automaticamente conforme o preenchimento.</t>
  </si>
  <si>
    <t>Tipo de problema</t>
  </si>
  <si>
    <t>Quantidade</t>
  </si>
  <si>
    <t>% individual</t>
  </si>
  <si>
    <t>% acumulado</t>
  </si>
  <si>
    <t>Prioridade</t>
  </si>
  <si>
    <t>Indicador</t>
  </si>
  <si>
    <t>Resultado</t>
  </si>
  <si>
    <t>Total de ocorrências</t>
  </si>
  <si>
    <t>Problemas cadastrados</t>
  </si>
  <si>
    <t>Maior ocorrência</t>
  </si>
  <si>
    <t>Meta Pareto</t>
  </si>
  <si>
    <t>DESAFIO 3 – FLUXOGRAMA</t>
  </si>
  <si>
    <t>Caso: demora e falta de padronização na prestação do serviço</t>
  </si>
  <si>
    <t>Mapeie o processo real. Registre cada etapa, responsável, decisão, tempo estimado e problema observado. O gráfico mostra o tempo por etapa para ajudar a localizar gargalos.</t>
  </si>
  <si>
    <t>Ordem</t>
  </si>
  <si>
    <t>Etapa</t>
  </si>
  <si>
    <t>Responsável</t>
  </si>
  <si>
    <t>Tipo</t>
  </si>
  <si>
    <t>Tempo (min)</t>
  </si>
  <si>
    <t>Problema/Gargalo</t>
  </si>
  <si>
    <t>Síntese e melhoria proposta</t>
  </si>
  <si>
    <t>DESAFIO 4 – FOLHA DE VERIFICAÇÃO</t>
  </si>
  <si>
    <t>Caso: coleta estruturada de falhas no atendimento</t>
  </si>
  <si>
    <t>Registre ocorrências durante o período de observação. Use as listas para padronizar tipos e setores. O resumo e o gráfico mostram a frequência de cada tipo de falha.</t>
  </si>
  <si>
    <t>Data</t>
  </si>
  <si>
    <t>Horário</t>
  </si>
  <si>
    <t>Setor</t>
  </si>
  <si>
    <t>Tipo de ocorrência</t>
  </si>
  <si>
    <t>Frequência</t>
  </si>
  <si>
    <t>Observações</t>
  </si>
  <si>
    <t>Total</t>
  </si>
  <si>
    <t>Demora</t>
  </si>
  <si>
    <t>Informação incompleta</t>
  </si>
  <si>
    <t>Erro de registro</t>
  </si>
  <si>
    <t>Sistema indisponível</t>
  </si>
  <si>
    <t>Falta de material</t>
  </si>
  <si>
    <t>Reclamação</t>
  </si>
  <si>
    <t>DESAFIO 5 – BRAINSTORMING</t>
  </si>
  <si>
    <t>Caso: reduzir em 30% o número de reclamações</t>
  </si>
  <si>
    <t>Registre ideias livremente e depois atribua notas de Impacto, Viabilidade e Custo (1 a 5). A pontuação média ajuda a priorizar as propostas mais promissoras.</t>
  </si>
  <si>
    <t>Nº</t>
  </si>
  <si>
    <t>Ideia</t>
  </si>
  <si>
    <t>Autor/Área</t>
  </si>
  <si>
    <t>Impacto</t>
  </si>
  <si>
    <t>Viabilidade</t>
  </si>
  <si>
    <t>Custo</t>
  </si>
  <si>
    <t>Pontuação média</t>
  </si>
  <si>
    <t>DESAFIO 6 – CINCO PORQUÊS</t>
  </si>
  <si>
    <t>Caso: entrega importante realizada fora do prazo</t>
  </si>
  <si>
    <t>Parta do problema central e responda sucessivamente por que ele ocorreu. Ao final, registre a causa raiz provável, a evidência que a sustenta e a ação corretiva.</t>
  </si>
  <si>
    <t>Pergunta</t>
  </si>
  <si>
    <t>Resposta do aluno</t>
  </si>
  <si>
    <t>Problema</t>
  </si>
  <si>
    <t>Qual é o problema observado?</t>
  </si>
  <si>
    <t>1º Por quê?</t>
  </si>
  <si>
    <t>Por que o problema ocorreu?</t>
  </si>
  <si>
    <t>2º Por quê?</t>
  </si>
  <si>
    <t>Por que a causa anterior ocorreu?</t>
  </si>
  <si>
    <t>3º Por quê?</t>
  </si>
  <si>
    <t>Por que essa condição permaneceu?</t>
  </si>
  <si>
    <t>4º Por quê?</t>
  </si>
  <si>
    <t>Por que não houve prevenção?</t>
  </si>
  <si>
    <t>5º Por quê?</t>
  </si>
  <si>
    <t>Por que o sistema permitiu a falha?</t>
  </si>
  <si>
    <t>CONCLUSÃO</t>
  </si>
  <si>
    <t>Causa raiz provável</t>
  </si>
  <si>
    <t>Evidência</t>
  </si>
  <si>
    <t>Ação corretiva</t>
  </si>
  <si>
    <t>DESAFIO 7 – MASP</t>
  </si>
  <si>
    <t>Caso: crescimento contínuo do retrabalho</t>
  </si>
  <si>
    <t>Descreva o desenvolvimento do MASP em cada etapa, registre evidências, responsáveis e status. O painel mostra o percentual de etapas concluídas.</t>
  </si>
  <si>
    <t>Descrição/Resposta</t>
  </si>
  <si>
    <t>Prazo</t>
  </si>
  <si>
    <t>Status</t>
  </si>
  <si>
    <t>Identificação</t>
  </si>
  <si>
    <t>Etapas concluídas</t>
  </si>
  <si>
    <t>Observação</t>
  </si>
  <si>
    <t>Total de etapas</t>
  </si>
  <si>
    <t>Análise</t>
  </si>
  <si>
    <t>Progresso</t>
  </si>
  <si>
    <t>Plano de ação</t>
  </si>
  <si>
    <t>Execução</t>
  </si>
  <si>
    <t>Verificação</t>
  </si>
  <si>
    <t>Padronização</t>
  </si>
  <si>
    <t>Conclusão</t>
  </si>
  <si>
    <t>DESAFIO 8 – CICLO PDCA</t>
  </si>
  <si>
    <t>Caso: reduzir em 20% o tempo médio de espera</t>
  </si>
  <si>
    <t>Estruture as ações nas quatro fases do PDCA. Informe responsáveis, prazos e status. Use os indicadores ao lado para acompanhar a meta e o avanço das ações.</t>
  </si>
  <si>
    <t>Fase</t>
  </si>
  <si>
    <t>Ação planejada</t>
  </si>
  <si>
    <t>Valor</t>
  </si>
  <si>
    <t>Plan</t>
  </si>
  <si>
    <t>Tempo atual (min)</t>
  </si>
  <si>
    <t>Meta de redução</t>
  </si>
  <si>
    <t>Do</t>
  </si>
  <si>
    <t>Tempo-meta (min)</t>
  </si>
  <si>
    <t>Ações concluídas</t>
  </si>
  <si>
    <t>Check</t>
  </si>
  <si>
    <t>Act</t>
  </si>
  <si>
    <t>DESAFIO 9 – 5W2H</t>
  </si>
  <si>
    <t>Caso: melhoria do processo de atendimento após auditoria</t>
  </si>
  <si>
    <t>Cadastre as ações necessárias e responda aos sete elementos do 5W2H. A planilha calcula o custo total e acompanha o status de execução.</t>
  </si>
  <si>
    <t>Ação</t>
  </si>
  <si>
    <t>What</t>
  </si>
  <si>
    <t>Why</t>
  </si>
  <si>
    <t>Where</t>
  </si>
  <si>
    <t>When</t>
  </si>
  <si>
    <t>Who</t>
  </si>
  <si>
    <t>How</t>
  </si>
  <si>
    <t>How Much</t>
  </si>
  <si>
    <t>% concluído</t>
  </si>
  <si>
    <t>Custo total</t>
  </si>
  <si>
    <t>Progresso geral</t>
  </si>
  <si>
    <t>DASHBOARD FINAL – PROGRESSO DOS DESAFIOS</t>
  </si>
  <si>
    <t>Resumo automático do preenchimento das ferramentas</t>
  </si>
  <si>
    <t>PROGRESSO GERAL</t>
  </si>
  <si>
    <t>% de preenchimento</t>
  </si>
  <si>
    <t>Ishikawa</t>
  </si>
  <si>
    <t>Média geral</t>
  </si>
  <si>
    <t>Pareto</t>
  </si>
  <si>
    <t>Desafios iniciados</t>
  </si>
  <si>
    <t>Desafios concluídos</t>
  </si>
  <si>
    <t>PDCA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</si>
</sst>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\R\$\ #,##0.00"/>
  </numFmts>
  <fonts count="9">
    <font>
      <sz val="11"/>
      <name val="Carlito"/>
    </font>
    <font>
      <b/>
      <sz val="15"/>
      <color rgb="FFFFFFFF"/>
      <name val="Carlito"/>
    </font>
    <font>
      <i/>
      <sz val="10"/>
      <color rgb="FF0B3D66"/>
      <name val="Carlito"/>
    </font>
    <font>
      <sz val="9"/>
      <color rgb="FF6B7280"/>
      <name val="Carlito"/>
    </font>
    <font>
      <b/>
      <sz val="10"/>
      <color rgb="FFFFFFFF"/>
      <name val="Aptos"/>
    </font>
    <font>
      <b/>
      <sz val="11"/>
      <color rgb="FFFFFFFF"/>
      <name val="Carlito"/>
    </font>
    <font>
      <sz val="11"/>
      <color rgb="FF1F2937"/>
      <name val="Carlito"/>
    </font>
    <font>
      <b/>
      <sz val="11"/>
      <name val="Carlito"/>
    </font>
    <font>
      <sz val="11"/>
      <color rgb="FF0B3D66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B3D66"/>
      </patternFill>
    </fill>
    <fill>
      <patternFill patternType="solid">
        <fgColor rgb="FF1769AA"/>
      </patternFill>
    </fill>
    <fill>
      <patternFill patternType="solid">
        <fgColor rgb="FFEAF3FB"/>
      </patternFill>
    </fill>
    <fill>
      <patternFill patternType="solid">
        <fgColor rgb="FFFFF2CC"/>
      </patternFill>
    </fill>
    <fill>
      <patternFill patternType="solid">
        <fgColor rgb="FFE7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7" fillId="6" borderId="0" xfId="0" applyFont="1" applyFill="1"/>
    <xf numFmtId="0" fontId="8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vertical="center" wrapText="1"/>
    </xf>
    <xf numFmtId="9" fontId="8" fillId="4" borderId="0" xfId="0" applyNumberFormat="1" applyFont="1" applyFill="1" applyAlignment="1">
      <alignment vertical="center" wrapText="1"/>
    </xf>
    <xf numFmtId="165" fontId="8" fillId="4" borderId="0" xfId="0" applyNumberFormat="1" applyFont="1" applyFill="1" applyAlignment="1">
      <alignment vertical="center" wrapText="1"/>
    </xf>
    <xf numFmtId="0" fontId="0" fillId="6" borderId="0" xfId="0" applyFill="1" applyAlignment="1">
      <alignment wrapText="1"/>
    </xf>
    <xf numFmtId="166" fontId="6" fillId="5" borderId="0" xfId="0" applyNumberFormat="1" applyFont="1" applyFill="1" applyAlignment="1">
      <alignment vertical="top" wrapText="1"/>
    </xf>
    <xf numFmtId="166" fontId="8" fillId="4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5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0" fillId="4" borderId="0" xfId="0" applyFill="1" applyAlignment="1">
      <alignment wrapText="1"/>
    </xf>
  </cellXfs>
  <cellStyles count="1">
    <cellStyle name="Normal" xfId="0" builtinId="0"/>
  </cellStyles>
  <dxfs count="9"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t>Causas registradas por categoria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Lit>
              <c:ptCount val="1"/>
              <c:pt idx="0">
                <c:v>Item 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3C-4D0B-A66E-5AAB2E11588F}"/>
            </c:ext>
          </c:extLst>
        </c:ser>
        <c:ser>
          <c:idx val="1"/>
          <c:order val="1"/>
          <c:tx>
            <c:v>Quantidade</c:v>
          </c:tx>
          <c:invertIfNegative val="1"/>
          <c:cat>
            <c:strRef>
              <c:f>'Desafio 1 - Ishikawa'!$A$12:$A$17</c:f>
              <c:strCache>
                <c:ptCount val="6"/>
                <c:pt idx="0">
                  <c:v>Método</c:v>
                </c:pt>
                <c:pt idx="1">
                  <c:v>Mão de obra</c:v>
                </c:pt>
                <c:pt idx="2">
                  <c:v>Máquina/Tecnologia</c:v>
                </c:pt>
                <c:pt idx="3">
                  <c:v>Material/Informação</c:v>
                </c:pt>
                <c:pt idx="4">
                  <c:v>Medição</c:v>
                </c:pt>
                <c:pt idx="5">
                  <c:v>Meio ambiente</c:v>
                </c:pt>
              </c:strCache>
            </c:strRef>
          </c:cat>
          <c:val>
            <c:numRef>
              <c:f>'Desafio 1 - Ishikawa'!$F$12:$F$17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C-4D0B-A66E-5AAB2E115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rPr lang="pt-BR"/>
              <a:t>Frequência dos problemas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Quantidade</c:v>
          </c:tx>
          <c:invertIfNegative val="1"/>
          <c:cat>
            <c:numRef>
              <c:f>'Desafio 2 - Pareto'!$A$11:$A$20</c:f>
              <c:numCache>
                <c:formatCode>General</c:formatCode>
                <c:ptCount val="10"/>
              </c:numCache>
            </c:numRef>
          </c:cat>
          <c:val>
            <c:numRef>
              <c:f>'Desafio 2 - Pareto'!$B$11:$B$20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BA6-48A7-B019-B5047C4A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t>Tempo por etapa do processo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Responsável</c:v>
          </c:tx>
          <c:invertIfNegative val="1"/>
          <c:cat>
            <c:numRef>
              <c:f>'Desafio 3 - Fluxograma'!$B$11:$B$25</c:f>
              <c:numCache>
                <c:formatCode>General</c:formatCode>
                <c:ptCount val="15"/>
              </c:numCache>
            </c:numRef>
          </c:cat>
          <c:val>
            <c:numRef>
              <c:f>'Desafio 3 - Fluxograma'!$C$11:$C$25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E7C3-4671-9B58-E01C46B96ACB}"/>
            </c:ext>
          </c:extLst>
        </c:ser>
        <c:ser>
          <c:idx val="1"/>
          <c:order val="1"/>
          <c:tx>
            <c:v>Tipo</c:v>
          </c:tx>
          <c:invertIfNegative val="1"/>
          <c:cat>
            <c:numRef>
              <c:f>'Desafio 3 - Fluxograma'!$B$11:$B$25</c:f>
              <c:numCache>
                <c:formatCode>General</c:formatCode>
                <c:ptCount val="15"/>
              </c:numCache>
            </c:numRef>
          </c:cat>
          <c:val>
            <c:numRef>
              <c:f>'Desafio 3 - Fluxograma'!$D$11:$D$25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E7C3-4671-9B58-E01C46B96ACB}"/>
            </c:ext>
          </c:extLst>
        </c:ser>
        <c:ser>
          <c:idx val="2"/>
          <c:order val="2"/>
          <c:tx>
            <c:v>Tempo (min)</c:v>
          </c:tx>
          <c:invertIfNegative val="1"/>
          <c:cat>
            <c:numRef>
              <c:f>'Desafio 3 - Fluxograma'!$B$11:$B$25</c:f>
              <c:numCache>
                <c:formatCode>General</c:formatCode>
                <c:ptCount val="15"/>
              </c:numCache>
            </c:numRef>
          </c:cat>
          <c:val>
            <c:numRef>
              <c:f>'Desafio 3 - Fluxograma'!$E$11:$E$25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E7C3-4671-9B58-E01C46B96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rPr lang="pt-BR"/>
              <a:t>Ocorrências por tipo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invertIfNegative val="1"/>
          <c:cat>
            <c:strRef>
              <c:f>'Desafio 4 - Verificação'!$I$11:$I$16</c:f>
              <c:strCache>
                <c:ptCount val="6"/>
                <c:pt idx="0">
                  <c:v>Demora</c:v>
                </c:pt>
                <c:pt idx="1">
                  <c:v>Informação incompleta</c:v>
                </c:pt>
                <c:pt idx="2">
                  <c:v>Erro de registro</c:v>
                </c:pt>
                <c:pt idx="3">
                  <c:v>Sistema indisponível</c:v>
                </c:pt>
                <c:pt idx="4">
                  <c:v>Falta de material</c:v>
                </c:pt>
                <c:pt idx="5">
                  <c:v>Reclamação</c:v>
                </c:pt>
              </c:strCache>
            </c:strRef>
          </c:cat>
          <c:val>
            <c:numRef>
              <c:f>'Desafio 4 - Verificação'!$J$11:$J$16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27E-87FC-04220B699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rPr lang="pt-BR"/>
              <a:t>Pontuação das ideias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Autor/Área</c:v>
          </c:tx>
          <c:invertIfNegative val="1"/>
          <c:cat>
            <c:numRef>
              <c:f>'Desafio 5 - Brainstorming'!$B$11:$B$30</c:f>
              <c:numCache>
                <c:formatCode>General</c:formatCode>
                <c:ptCount val="20"/>
              </c:numCache>
            </c:numRef>
          </c:cat>
          <c:val>
            <c:numRef>
              <c:f>'Desafio 5 - Brainstorming'!$C$11:$C$30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2528-4533-B626-773532F1D4C8}"/>
            </c:ext>
          </c:extLst>
        </c:ser>
        <c:ser>
          <c:idx val="1"/>
          <c:order val="1"/>
          <c:tx>
            <c:v>Impacto</c:v>
          </c:tx>
          <c:invertIfNegative val="1"/>
          <c:cat>
            <c:numRef>
              <c:f>'Desafio 5 - Brainstorming'!$B$11:$B$30</c:f>
              <c:numCache>
                <c:formatCode>General</c:formatCode>
                <c:ptCount val="20"/>
              </c:numCache>
            </c:numRef>
          </c:cat>
          <c:val>
            <c:numRef>
              <c:f>'Desafio 5 - Brainstorming'!$D$11:$D$30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2528-4533-B626-773532F1D4C8}"/>
            </c:ext>
          </c:extLst>
        </c:ser>
        <c:ser>
          <c:idx val="2"/>
          <c:order val="2"/>
          <c:tx>
            <c:v>Viabilidade</c:v>
          </c:tx>
          <c:invertIfNegative val="1"/>
          <c:cat>
            <c:numRef>
              <c:f>'Desafio 5 - Brainstorming'!$B$11:$B$30</c:f>
              <c:numCache>
                <c:formatCode>General</c:formatCode>
                <c:ptCount val="20"/>
              </c:numCache>
            </c:numRef>
          </c:cat>
          <c:val>
            <c:numRef>
              <c:f>'Desafio 5 - Brainstorming'!$E$11:$E$30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2-2528-4533-B626-773532F1D4C8}"/>
            </c:ext>
          </c:extLst>
        </c:ser>
        <c:ser>
          <c:idx val="3"/>
          <c:order val="3"/>
          <c:tx>
            <c:v>Custo</c:v>
          </c:tx>
          <c:invertIfNegative val="1"/>
          <c:cat>
            <c:numRef>
              <c:f>'Desafio 5 - Brainstorming'!$B$11:$B$30</c:f>
              <c:numCache>
                <c:formatCode>General</c:formatCode>
                <c:ptCount val="20"/>
              </c:numCache>
            </c:numRef>
          </c:cat>
          <c:val>
            <c:numRef>
              <c:f>'Desafio 5 - Brainstorming'!$F$11:$F$30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3-2528-4533-B626-773532F1D4C8}"/>
            </c:ext>
          </c:extLst>
        </c:ser>
        <c:ser>
          <c:idx val="4"/>
          <c:order val="4"/>
          <c:tx>
            <c:v>Pontuação média</c:v>
          </c:tx>
          <c:invertIfNegative val="1"/>
          <c:cat>
            <c:numRef>
              <c:f>'Desafio 5 - Brainstorming'!$B$11:$B$30</c:f>
              <c:numCache>
                <c:formatCode>General</c:formatCode>
                <c:ptCount val="20"/>
              </c:numCache>
            </c:numRef>
          </c:cat>
          <c:val>
            <c:numRef>
              <c:f>'Desafio 5 - Brainstorming'!$G$11:$G$30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28-4533-B626-773532F1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rPr lang="pt-BR"/>
              <a:t>Progresso do MASP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invertIfNegative val="1"/>
          <c:cat>
            <c:strRef>
              <c:f>'Desafio 7 - MASP'!$H$11:$H$13</c:f>
              <c:strCache>
                <c:ptCount val="3"/>
                <c:pt idx="0">
                  <c:v>Etapas concluídas</c:v>
                </c:pt>
                <c:pt idx="1">
                  <c:v>Total de etapas</c:v>
                </c:pt>
                <c:pt idx="2">
                  <c:v>Progresso</c:v>
                </c:pt>
              </c:strCache>
            </c:strRef>
          </c:cat>
          <c:val>
            <c:numRef>
              <c:f>'Desafio 7 - MASP'!$I$11:$I$13</c:f>
              <c:numCache>
                <c:formatCode>General</c:formatCode>
                <c:ptCount val="3"/>
                <c:pt idx="0">
                  <c:v>0</c:v>
                </c:pt>
                <c:pt idx="1">
                  <c:v>8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E-4165-9C5E-75F846CE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rPr lang="pt-BR"/>
              <a:t>Indicadores do PDCA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Valor</c:v>
          </c:tx>
          <c:invertIfNegative val="1"/>
          <c:cat>
            <c:strRef>
              <c:f>'Desafio 8 - PDCA'!$H$11:$H$15</c:f>
              <c:strCache>
                <c:ptCount val="5"/>
                <c:pt idx="0">
                  <c:v>Tempo atual (min)</c:v>
                </c:pt>
                <c:pt idx="1">
                  <c:v>Meta de redução</c:v>
                </c:pt>
                <c:pt idx="2">
                  <c:v>Tempo-meta (min)</c:v>
                </c:pt>
                <c:pt idx="3">
                  <c:v>Ações concluídas</c:v>
                </c:pt>
                <c:pt idx="4">
                  <c:v>Progresso</c:v>
                </c:pt>
              </c:strCache>
            </c:strRef>
          </c:cat>
          <c:val>
            <c:numRef>
              <c:f>'Desafio 8 - PDCA'!$I$11:$I$15</c:f>
              <c:numCache>
                <c:formatCode>0%</c:formatCode>
                <c:ptCount val="5"/>
                <c:pt idx="1">
                  <c:v>0.2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0-4FEA-816F-37CD2E385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t>Acompanhamento do 5W2H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invertIfNegative val="1"/>
          <c:cat>
            <c:strRef>
              <c:f>'Desafio 9 - 5W2H'!$L$11:$L$13</c:f>
              <c:strCache>
                <c:ptCount val="3"/>
                <c:pt idx="0">
                  <c:v>Custo total</c:v>
                </c:pt>
                <c:pt idx="1">
                  <c:v>Ações concluídas</c:v>
                </c:pt>
                <c:pt idx="2">
                  <c:v>Progresso geral</c:v>
                </c:pt>
              </c:strCache>
            </c:strRef>
          </c:cat>
          <c:val>
            <c:numRef>
              <c:f>'Desafio 9 - 5W2H'!$M$11:$M$13</c:f>
              <c:numCache>
                <c:formatCode>General</c:formatCode>
                <c:ptCount val="3"/>
                <c:pt idx="0" formatCode="\R\$\ #,##0.00">
                  <c:v>0</c:v>
                </c:pt>
                <c:pt idx="1">
                  <c:v>0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2-4E80-A3B9-C4D9D8397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R\$\ 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r>
              <a:rPr lang="pt-BR"/>
              <a:t>Progresso por desafio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Ferramenta</c:v>
          </c:tx>
          <c:invertIfNegative val="1"/>
          <c:cat>
            <c:strRef>
              <c:f>Dashboard!$A$9:$A$17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strCache>
            </c:strRef>
          </c:cat>
          <c:val>
            <c:numRef>
              <c:f>Dashboard!$B$9:$B$17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0-418C-9575-3CAD54553A1D}"/>
            </c:ext>
          </c:extLst>
        </c:ser>
        <c:ser>
          <c:idx val="1"/>
          <c:order val="1"/>
          <c:tx>
            <c:v>% de preenchimento</c:v>
          </c:tx>
          <c:invertIfNegative val="1"/>
          <c:cat>
            <c:strRef>
              <c:f>Dashboard!$A$9:$A$17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strCache>
            </c:strRef>
          </c:cat>
          <c:val>
            <c:numRef>
              <c:f>Dashboard!$C$9:$C$17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0-418C-9575-3CAD54553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36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10</xdr:col>
      <xdr:colOff>0</xdr:colOff>
      <xdr:row>31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10</xdr:col>
      <xdr:colOff>0</xdr:colOff>
      <xdr:row>44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0</xdr:rowOff>
    </xdr:from>
    <xdr:to>
      <xdr:col>14</xdr:col>
      <xdr:colOff>0</xdr:colOff>
      <xdr:row>33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0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14</xdr:col>
      <xdr:colOff>0</xdr:colOff>
      <xdr:row>31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0</xdr:rowOff>
    </xdr:from>
    <xdr:to>
      <xdr:col>18</xdr:col>
      <xdr:colOff>0</xdr:colOff>
      <xdr:row>29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14</xdr:col>
      <xdr:colOff>0</xdr:colOff>
      <xdr:row>32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opLeftCell="A18" workbookViewId="0">
      <selection activeCell="B10" sqref="B10:J10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15">
      <c r="A7" s="1" t="s">
        <v>5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15">
      <c r="A8" s="1" t="s">
        <v>6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15">
      <c r="A9" s="1" t="s">
        <v>7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ht="15">
      <c r="A10" s="1" t="s">
        <v>8</v>
      </c>
      <c r="B10" s="17"/>
      <c r="C10" s="17"/>
      <c r="D10" s="17"/>
      <c r="E10" s="17"/>
      <c r="F10" s="17"/>
      <c r="G10" s="17"/>
      <c r="H10" s="17"/>
      <c r="I10" s="17"/>
      <c r="J10" s="17"/>
    </row>
    <row r="12" spans="1:10" ht="21.95" customHeight="1">
      <c r="A12" s="16" t="s">
        <v>9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>
      <c r="A13" s="18" t="s">
        <v>10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9" spans="1:10" ht="21.95" customHeight="1">
      <c r="A19" s="16" t="s">
        <v>11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15">
      <c r="A20" s="1" t="s">
        <v>12</v>
      </c>
      <c r="B20" s="1" t="s">
        <v>13</v>
      </c>
      <c r="C20" s="1" t="s">
        <v>14</v>
      </c>
      <c r="D20" s="3"/>
      <c r="E20" s="3"/>
      <c r="F20" s="3"/>
      <c r="G20" s="3"/>
      <c r="H20" s="3"/>
      <c r="I20" s="3"/>
      <c r="J20" s="3"/>
    </row>
    <row r="21" spans="1:10" ht="28.5">
      <c r="A21" s="3" t="s">
        <v>15</v>
      </c>
      <c r="B21" s="3" t="s">
        <v>16</v>
      </c>
      <c r="C21" s="3" t="s">
        <v>17</v>
      </c>
      <c r="D21" s="3"/>
      <c r="E21" s="3"/>
      <c r="F21" s="3"/>
      <c r="G21" s="3"/>
      <c r="H21" s="3"/>
      <c r="I21" s="3"/>
      <c r="J21" s="3"/>
    </row>
    <row r="22" spans="1:10">
      <c r="A22" s="3" t="s">
        <v>18</v>
      </c>
      <c r="B22" s="3" t="s">
        <v>19</v>
      </c>
      <c r="C22" s="3" t="s">
        <v>20</v>
      </c>
      <c r="D22" s="3"/>
      <c r="E22" s="3"/>
      <c r="F22" s="3"/>
      <c r="G22" s="3"/>
      <c r="H22" s="3"/>
      <c r="I22" s="3"/>
      <c r="J22" s="3"/>
    </row>
    <row r="23" spans="1:10">
      <c r="A23" s="3" t="s">
        <v>21</v>
      </c>
      <c r="B23" s="3" t="s">
        <v>22</v>
      </c>
      <c r="C23" s="3" t="s">
        <v>23</v>
      </c>
      <c r="D23" s="3"/>
      <c r="E23" s="3"/>
      <c r="F23" s="3"/>
      <c r="G23" s="3"/>
      <c r="H23" s="3"/>
      <c r="I23" s="3"/>
      <c r="J23" s="3"/>
    </row>
    <row r="24" spans="1:10">
      <c r="A24" s="3" t="s">
        <v>24</v>
      </c>
      <c r="B24" s="3" t="s">
        <v>25</v>
      </c>
      <c r="C24" s="3" t="s">
        <v>26</v>
      </c>
      <c r="D24" s="3"/>
      <c r="E24" s="3"/>
      <c r="F24" s="3"/>
      <c r="G24" s="3"/>
      <c r="H24" s="3"/>
      <c r="I24" s="3"/>
      <c r="J24" s="3"/>
    </row>
    <row r="25" spans="1:10" ht="28.5">
      <c r="A25" s="3" t="s">
        <v>27</v>
      </c>
      <c r="B25" s="3" t="s">
        <v>28</v>
      </c>
      <c r="C25" s="3" t="s">
        <v>29</v>
      </c>
      <c r="D25" s="3"/>
      <c r="E25" s="3"/>
      <c r="F25" s="3"/>
      <c r="G25" s="3"/>
      <c r="H25" s="3"/>
      <c r="I25" s="3"/>
      <c r="J25" s="3"/>
    </row>
    <row r="26" spans="1:10" ht="28.5">
      <c r="A26" s="3" t="s">
        <v>30</v>
      </c>
      <c r="B26" s="3" t="s">
        <v>31</v>
      </c>
      <c r="C26" s="3" t="s">
        <v>32</v>
      </c>
      <c r="D26" s="3"/>
      <c r="E26" s="3"/>
      <c r="F26" s="3"/>
      <c r="G26" s="3"/>
      <c r="H26" s="3"/>
      <c r="I26" s="3"/>
      <c r="J26" s="3"/>
    </row>
    <row r="27" spans="1:10" ht="42.75">
      <c r="A27" s="3" t="s">
        <v>33</v>
      </c>
      <c r="B27" s="3" t="s">
        <v>34</v>
      </c>
      <c r="C27" s="3" t="s">
        <v>35</v>
      </c>
      <c r="D27" s="3"/>
      <c r="E27" s="3"/>
      <c r="F27" s="3"/>
      <c r="G27" s="3"/>
      <c r="H27" s="3"/>
      <c r="I27" s="3"/>
      <c r="J27" s="3"/>
    </row>
    <row r="28" spans="1:10" ht="42.75">
      <c r="A28" s="3" t="s">
        <v>36</v>
      </c>
      <c r="B28" s="3" t="s">
        <v>37</v>
      </c>
      <c r="C28" s="3" t="s">
        <v>38</v>
      </c>
      <c r="D28" s="3"/>
      <c r="E28" s="3"/>
      <c r="F28" s="3"/>
      <c r="G28" s="3"/>
      <c r="H28" s="3"/>
      <c r="I28" s="3"/>
      <c r="J28" s="3"/>
    </row>
    <row r="29" spans="1:10" ht="28.5">
      <c r="A29" s="3" t="s">
        <v>39</v>
      </c>
      <c r="B29" s="3" t="s">
        <v>40</v>
      </c>
      <c r="C29" s="3" t="s">
        <v>41</v>
      </c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</sheetData>
  <mergeCells count="12">
    <mergeCell ref="A13:J17"/>
    <mergeCell ref="A19:J19"/>
    <mergeCell ref="B7:J7"/>
    <mergeCell ref="B8:J8"/>
    <mergeCell ref="B9:J9"/>
    <mergeCell ref="B10:J10"/>
    <mergeCell ref="A12:J12"/>
    <mergeCell ref="A1:J1"/>
    <mergeCell ref="A2:J2"/>
    <mergeCell ref="A3:J3"/>
    <mergeCell ref="A4:J4"/>
    <mergeCell ref="A6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3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3" ht="26.1" customHeight="1">
      <c r="A2" s="13" t="s">
        <v>163</v>
      </c>
      <c r="B2" s="13"/>
      <c r="C2" s="13"/>
      <c r="D2" s="13"/>
      <c r="E2" s="13"/>
      <c r="F2" s="13"/>
      <c r="G2" s="13"/>
      <c r="H2" s="13"/>
      <c r="I2" s="13"/>
      <c r="J2" s="13"/>
    </row>
    <row r="3" spans="1:13" ht="36" customHeight="1">
      <c r="A3" s="14" t="s">
        <v>164</v>
      </c>
      <c r="B3" s="14"/>
      <c r="C3" s="14"/>
      <c r="D3" s="14"/>
      <c r="E3" s="14"/>
      <c r="F3" s="14"/>
      <c r="G3" s="14"/>
      <c r="H3" s="14"/>
      <c r="I3" s="14"/>
      <c r="J3" s="14"/>
    </row>
    <row r="4" spans="1:13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3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3">
      <c r="A7" s="20" t="s">
        <v>165</v>
      </c>
      <c r="B7" s="20"/>
      <c r="C7" s="20"/>
      <c r="D7" s="20"/>
      <c r="E7" s="20"/>
      <c r="F7" s="20"/>
      <c r="G7" s="20"/>
      <c r="H7" s="20"/>
      <c r="I7" s="20"/>
      <c r="J7" s="20"/>
    </row>
    <row r="8" spans="1:13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3" ht="30">
      <c r="A10" s="1" t="s">
        <v>166</v>
      </c>
      <c r="B10" s="1" t="s">
        <v>167</v>
      </c>
      <c r="C10" s="1" t="s">
        <v>168</v>
      </c>
      <c r="D10" s="1" t="s">
        <v>169</v>
      </c>
      <c r="E10" s="1" t="s">
        <v>170</v>
      </c>
      <c r="F10" s="1" t="s">
        <v>171</v>
      </c>
      <c r="G10" s="1" t="s">
        <v>172</v>
      </c>
      <c r="H10" s="1" t="s">
        <v>173</v>
      </c>
      <c r="I10" s="1" t="s">
        <v>137</v>
      </c>
      <c r="J10" s="1" t="s">
        <v>174</v>
      </c>
      <c r="L10" s="1" t="s">
        <v>69</v>
      </c>
      <c r="M10" s="1" t="s">
        <v>70</v>
      </c>
    </row>
    <row r="11" spans="1:13" ht="28.5">
      <c r="A11" s="2"/>
      <c r="B11" s="2"/>
      <c r="C11" s="2"/>
      <c r="D11" s="2"/>
      <c r="E11" s="2"/>
      <c r="F11" s="2"/>
      <c r="G11" s="2"/>
      <c r="H11" s="10"/>
      <c r="I11" s="2"/>
      <c r="J11" s="7" t="str">
        <f t="shared" ref="J11:J25" si="0">IF(I11="","",IF(I11="Concluído",1,IF(I11="Em andamento",0.5,0)))</f>
        <v/>
      </c>
      <c r="L11" s="5" t="s">
        <v>175</v>
      </c>
      <c r="M11" s="11">
        <f>SUM(H11:H25)</f>
        <v>0</v>
      </c>
    </row>
    <row r="12" spans="1:13" ht="42.75">
      <c r="A12" s="2"/>
      <c r="B12" s="2"/>
      <c r="C12" s="2"/>
      <c r="D12" s="2"/>
      <c r="E12" s="2"/>
      <c r="F12" s="2"/>
      <c r="G12" s="2"/>
      <c r="H12" s="10"/>
      <c r="I12" s="2"/>
      <c r="J12" s="7" t="str">
        <f t="shared" si="0"/>
        <v/>
      </c>
      <c r="L12" s="5" t="s">
        <v>160</v>
      </c>
      <c r="M12" s="5">
        <f>COUNTIF(I11:I25,"Concluído")</f>
        <v>0</v>
      </c>
    </row>
    <row r="13" spans="1:13" ht="28.5">
      <c r="A13" s="2"/>
      <c r="B13" s="2"/>
      <c r="C13" s="2"/>
      <c r="D13" s="2"/>
      <c r="E13" s="2"/>
      <c r="F13" s="2"/>
      <c r="G13" s="2"/>
      <c r="H13" s="10"/>
      <c r="I13" s="2"/>
      <c r="J13" s="7" t="str">
        <f t="shared" si="0"/>
        <v/>
      </c>
      <c r="L13" s="5" t="s">
        <v>176</v>
      </c>
      <c r="M13" s="7">
        <f>IFERROR(AVERAGE(J11:J25),0)</f>
        <v>0</v>
      </c>
    </row>
    <row r="14" spans="1:13">
      <c r="A14" s="2"/>
      <c r="B14" s="2"/>
      <c r="C14" s="2"/>
      <c r="D14" s="2"/>
      <c r="E14" s="2"/>
      <c r="F14" s="2"/>
      <c r="G14" s="2"/>
      <c r="H14" s="10"/>
      <c r="I14" s="2"/>
      <c r="J14" s="7" t="str">
        <f t="shared" si="0"/>
        <v/>
      </c>
    </row>
    <row r="15" spans="1:13">
      <c r="A15" s="2"/>
      <c r="B15" s="2"/>
      <c r="C15" s="2"/>
      <c r="D15" s="2"/>
      <c r="E15" s="2"/>
      <c r="F15" s="2"/>
      <c r="G15" s="2"/>
      <c r="H15" s="10"/>
      <c r="I15" s="2"/>
      <c r="J15" s="7" t="str">
        <f t="shared" si="0"/>
        <v/>
      </c>
    </row>
    <row r="16" spans="1:13">
      <c r="A16" s="2"/>
      <c r="B16" s="2"/>
      <c r="C16" s="2"/>
      <c r="D16" s="2"/>
      <c r="E16" s="2"/>
      <c r="F16" s="2"/>
      <c r="G16" s="2"/>
      <c r="H16" s="10"/>
      <c r="I16" s="2"/>
      <c r="J16" s="7" t="str">
        <f t="shared" si="0"/>
        <v/>
      </c>
    </row>
    <row r="17" spans="1:10">
      <c r="A17" s="2"/>
      <c r="B17" s="2"/>
      <c r="C17" s="2"/>
      <c r="D17" s="2"/>
      <c r="E17" s="2"/>
      <c r="F17" s="2"/>
      <c r="G17" s="2"/>
      <c r="H17" s="10"/>
      <c r="I17" s="2"/>
      <c r="J17" s="7" t="str">
        <f t="shared" si="0"/>
        <v/>
      </c>
    </row>
    <row r="18" spans="1:10">
      <c r="A18" s="2"/>
      <c r="B18" s="2"/>
      <c r="C18" s="2"/>
      <c r="D18" s="2"/>
      <c r="E18" s="2"/>
      <c r="F18" s="2"/>
      <c r="G18" s="2"/>
      <c r="H18" s="10"/>
      <c r="I18" s="2"/>
      <c r="J18" s="7" t="str">
        <f t="shared" si="0"/>
        <v/>
      </c>
    </row>
    <row r="19" spans="1:10">
      <c r="A19" s="2"/>
      <c r="B19" s="2"/>
      <c r="C19" s="2"/>
      <c r="D19" s="2"/>
      <c r="E19" s="2"/>
      <c r="F19" s="2"/>
      <c r="G19" s="2"/>
      <c r="H19" s="10"/>
      <c r="I19" s="2"/>
      <c r="J19" s="7" t="str">
        <f t="shared" si="0"/>
        <v/>
      </c>
    </row>
    <row r="20" spans="1:10">
      <c r="A20" s="2"/>
      <c r="B20" s="2"/>
      <c r="C20" s="2"/>
      <c r="D20" s="2"/>
      <c r="E20" s="2"/>
      <c r="F20" s="2"/>
      <c r="G20" s="2"/>
      <c r="H20" s="10"/>
      <c r="I20" s="2"/>
      <c r="J20" s="7" t="str">
        <f t="shared" si="0"/>
        <v/>
      </c>
    </row>
    <row r="21" spans="1:10">
      <c r="A21" s="2"/>
      <c r="B21" s="2"/>
      <c r="C21" s="2"/>
      <c r="D21" s="2"/>
      <c r="E21" s="2"/>
      <c r="F21" s="2"/>
      <c r="G21" s="2"/>
      <c r="H21" s="10"/>
      <c r="I21" s="2"/>
      <c r="J21" s="7" t="str">
        <f t="shared" si="0"/>
        <v/>
      </c>
    </row>
    <row r="22" spans="1:10">
      <c r="A22" s="2"/>
      <c r="B22" s="2"/>
      <c r="C22" s="2"/>
      <c r="D22" s="2"/>
      <c r="E22" s="2"/>
      <c r="F22" s="2"/>
      <c r="G22" s="2"/>
      <c r="H22" s="10"/>
      <c r="I22" s="2"/>
      <c r="J22" s="7" t="str">
        <f t="shared" si="0"/>
        <v/>
      </c>
    </row>
    <row r="23" spans="1:10">
      <c r="A23" s="2"/>
      <c r="B23" s="2"/>
      <c r="C23" s="2"/>
      <c r="D23" s="2"/>
      <c r="E23" s="2"/>
      <c r="F23" s="2"/>
      <c r="G23" s="2"/>
      <c r="H23" s="10"/>
      <c r="I23" s="2"/>
      <c r="J23" s="7" t="str">
        <f t="shared" si="0"/>
        <v/>
      </c>
    </row>
    <row r="24" spans="1:10">
      <c r="A24" s="2"/>
      <c r="B24" s="2"/>
      <c r="C24" s="2"/>
      <c r="D24" s="2"/>
      <c r="E24" s="2"/>
      <c r="F24" s="2"/>
      <c r="G24" s="2"/>
      <c r="H24" s="10"/>
      <c r="I24" s="2"/>
      <c r="J24" s="7" t="str">
        <f t="shared" si="0"/>
        <v/>
      </c>
    </row>
    <row r="25" spans="1:10">
      <c r="A25" s="2"/>
      <c r="B25" s="2"/>
      <c r="C25" s="2"/>
      <c r="D25" s="2"/>
      <c r="E25" s="2"/>
      <c r="F25" s="2"/>
      <c r="G25" s="2"/>
      <c r="H25" s="10"/>
      <c r="I25" s="2"/>
      <c r="J25" s="7" t="str">
        <f t="shared" si="0"/>
        <v/>
      </c>
    </row>
  </sheetData>
  <mergeCells count="6">
    <mergeCell ref="A7:J8"/>
    <mergeCell ref="A1:J1"/>
    <mergeCell ref="A2:J2"/>
    <mergeCell ref="A3:J3"/>
    <mergeCell ref="A4:J4"/>
    <mergeCell ref="A6:J6"/>
  </mergeCells>
  <conditionalFormatting sqref="I11:I25">
    <cfRule type="expression" dxfId="2" priority="1">
      <formula>I11="Concluído"</formula>
    </cfRule>
    <cfRule type="expression" dxfId="1" priority="2">
      <formula>I11="Em andamento"</formula>
    </cfRule>
    <cfRule type="expression" dxfId="0" priority="3">
      <formula>I11="Não iniciado"</formula>
    </cfRule>
  </conditionalFormatting>
  <dataValidations count="1">
    <dataValidation type="list" sqref="I11:I25" xr:uid="{00000000-0002-0000-0900-000000000000}">
      <formula1>"Não iniciado,Em andamento,Concluído"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177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178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179</v>
      </c>
      <c r="B6" s="16"/>
      <c r="C6" s="16"/>
      <c r="D6" s="16"/>
      <c r="E6" s="16"/>
      <c r="F6" s="16"/>
      <c r="G6" s="16"/>
      <c r="H6" s="16"/>
      <c r="I6" s="16"/>
      <c r="J6" s="16"/>
    </row>
    <row r="8" spans="1:10" ht="30">
      <c r="A8" s="1" t="s">
        <v>12</v>
      </c>
      <c r="B8" s="1" t="s">
        <v>13</v>
      </c>
      <c r="C8" s="1" t="s">
        <v>180</v>
      </c>
      <c r="E8" s="1" t="s">
        <v>69</v>
      </c>
      <c r="F8" s="1" t="s">
        <v>70</v>
      </c>
    </row>
    <row r="9" spans="1:10">
      <c r="A9" t="s">
        <v>15</v>
      </c>
      <c r="B9" t="s">
        <v>181</v>
      </c>
      <c r="C9" s="7">
        <f>COUNTA('Desafio 1 - Ishikawa'!B12:E17)/24</f>
        <v>0</v>
      </c>
      <c r="E9" s="5" t="s">
        <v>182</v>
      </c>
      <c r="F9" s="7">
        <f>AVERAGE(C9:C17)</f>
        <v>0</v>
      </c>
    </row>
    <row r="10" spans="1:10">
      <c r="A10" t="s">
        <v>18</v>
      </c>
      <c r="B10" t="s">
        <v>183</v>
      </c>
      <c r="C10" s="7">
        <f>COUNTA('Desafio 2 - Pareto'!A11:B20)/20</f>
        <v>0</v>
      </c>
      <c r="E10" s="5" t="s">
        <v>184</v>
      </c>
      <c r="F10" s="5">
        <f>COUNTIF(C9:C17,"&gt;0")</f>
        <v>0</v>
      </c>
    </row>
    <row r="11" spans="1:10">
      <c r="A11" t="s">
        <v>21</v>
      </c>
      <c r="B11" t="s">
        <v>22</v>
      </c>
      <c r="C11" s="7">
        <f>COUNTA('Desafio 3 - Fluxograma'!A11:F25)/90</f>
        <v>0</v>
      </c>
      <c r="E11" s="5" t="s">
        <v>185</v>
      </c>
      <c r="F11" s="5">
        <f>COUNTIF(C9:C17,"&gt;=1")</f>
        <v>0</v>
      </c>
    </row>
    <row r="12" spans="1:10">
      <c r="A12" t="s">
        <v>24</v>
      </c>
      <c r="B12" t="s">
        <v>25</v>
      </c>
      <c r="C12" s="7">
        <f>COUNTA('Desafio 4 - Verificação'!A11:G40)/210</f>
        <v>0</v>
      </c>
    </row>
    <row r="13" spans="1:10">
      <c r="A13" t="s">
        <v>27</v>
      </c>
      <c r="B13" t="s">
        <v>28</v>
      </c>
      <c r="C13" s="7">
        <f>COUNTA('Desafio 5 - Brainstorming'!A11:F30)/120</f>
        <v>0</v>
      </c>
    </row>
    <row r="14" spans="1:10">
      <c r="A14" t="s">
        <v>30</v>
      </c>
      <c r="B14" t="s">
        <v>31</v>
      </c>
      <c r="C14" s="7">
        <f>COUNTA('Desafio 6 - 5 Porquês'!C11:C16)/6</f>
        <v>0</v>
      </c>
    </row>
    <row r="15" spans="1:10">
      <c r="A15" t="s">
        <v>33</v>
      </c>
      <c r="B15" t="s">
        <v>34</v>
      </c>
      <c r="C15" s="7">
        <f>IFERROR('Desafio 7 - MASP'!I13,0)</f>
        <v>0</v>
      </c>
    </row>
    <row r="16" spans="1:10">
      <c r="A16" t="s">
        <v>36</v>
      </c>
      <c r="B16" t="s">
        <v>186</v>
      </c>
      <c r="C16" s="7">
        <f>IFERROR('Desafio 8 - PDCA'!I15,0)</f>
        <v>0</v>
      </c>
    </row>
    <row r="17" spans="1:3">
      <c r="A17" t="s">
        <v>39</v>
      </c>
      <c r="B17" t="s">
        <v>40</v>
      </c>
      <c r="C17" s="7">
        <f>IFERROR('Desafio 9 - 5W2H'!M13,0)</f>
        <v>0</v>
      </c>
    </row>
  </sheetData>
  <mergeCells count="5">
    <mergeCell ref="A1:J1"/>
    <mergeCell ref="A2:J2"/>
    <mergeCell ref="A3:J3"/>
    <mergeCell ref="A4:J4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43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44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18" t="s">
        <v>45</v>
      </c>
      <c r="B7" s="18"/>
      <c r="C7" s="18"/>
      <c r="D7" s="18"/>
      <c r="E7" s="18"/>
      <c r="F7" s="18"/>
      <c r="G7" s="18"/>
      <c r="H7" s="18"/>
      <c r="I7" s="18"/>
      <c r="J7" s="18"/>
    </row>
    <row r="8" spans="1:10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>
      <c r="A9" s="18"/>
      <c r="B9" s="18"/>
      <c r="C9" s="18"/>
      <c r="D9" s="18"/>
      <c r="E9" s="18"/>
      <c r="F9" s="18"/>
      <c r="G9" s="18"/>
      <c r="H9" s="18"/>
      <c r="I9" s="18"/>
      <c r="J9" s="18"/>
    </row>
    <row r="11" spans="1:10" ht="30">
      <c r="A11" s="1" t="s">
        <v>46</v>
      </c>
      <c r="B11" s="1" t="s">
        <v>47</v>
      </c>
      <c r="C11" s="1" t="s">
        <v>48</v>
      </c>
      <c r="D11" s="1" t="s">
        <v>49</v>
      </c>
      <c r="E11" s="1" t="s">
        <v>50</v>
      </c>
      <c r="F11" s="1" t="s">
        <v>51</v>
      </c>
      <c r="H11" s="19" t="s">
        <v>52</v>
      </c>
      <c r="I11" s="19"/>
      <c r="J11" s="19"/>
    </row>
    <row r="12" spans="1:10" ht="15">
      <c r="A12" s="4" t="s">
        <v>53</v>
      </c>
      <c r="B12" s="2"/>
      <c r="C12" s="2"/>
      <c r="D12" s="2"/>
      <c r="E12" s="2"/>
      <c r="F12" s="5">
        <f t="shared" ref="F12:F17" si="0">COUNTA(B12:E12)</f>
        <v>0</v>
      </c>
      <c r="H12" s="17" t="s">
        <v>54</v>
      </c>
      <c r="I12" s="17"/>
      <c r="J12" s="17"/>
    </row>
    <row r="13" spans="1:10" ht="15">
      <c r="A13" s="4" t="s">
        <v>55</v>
      </c>
      <c r="B13" s="2"/>
      <c r="C13" s="2"/>
      <c r="D13" s="2"/>
      <c r="E13" s="2"/>
      <c r="F13" s="5">
        <f t="shared" si="0"/>
        <v>0</v>
      </c>
      <c r="H13" s="17"/>
      <c r="I13" s="17"/>
      <c r="J13" s="17"/>
    </row>
    <row r="14" spans="1:10" ht="15">
      <c r="A14" s="4" t="s">
        <v>56</v>
      </c>
      <c r="B14" s="2"/>
      <c r="C14" s="2"/>
      <c r="D14" s="2"/>
      <c r="E14" s="2"/>
      <c r="F14" s="5">
        <f t="shared" si="0"/>
        <v>0</v>
      </c>
      <c r="H14" s="17"/>
      <c r="I14" s="17"/>
      <c r="J14" s="17"/>
    </row>
    <row r="15" spans="1:10" ht="15">
      <c r="A15" s="4" t="s">
        <v>57</v>
      </c>
      <c r="B15" s="2"/>
      <c r="C15" s="2"/>
      <c r="D15" s="2"/>
      <c r="E15" s="2"/>
      <c r="F15" s="5">
        <f t="shared" si="0"/>
        <v>0</v>
      </c>
      <c r="H15" s="17"/>
      <c r="I15" s="17"/>
      <c r="J15" s="17"/>
    </row>
    <row r="16" spans="1:10" ht="15">
      <c r="A16" s="4" t="s">
        <v>58</v>
      </c>
      <c r="B16" s="2"/>
      <c r="C16" s="2"/>
      <c r="D16" s="2"/>
      <c r="E16" s="2"/>
      <c r="F16" s="5">
        <f t="shared" si="0"/>
        <v>0</v>
      </c>
      <c r="H16" s="17"/>
      <c r="I16" s="17"/>
      <c r="J16" s="17"/>
    </row>
    <row r="17" spans="1:10" ht="15">
      <c r="A17" s="4" t="s">
        <v>59</v>
      </c>
      <c r="B17" s="2"/>
      <c r="C17" s="2"/>
      <c r="D17" s="2"/>
      <c r="E17" s="2"/>
      <c r="F17" s="5">
        <f t="shared" si="0"/>
        <v>0</v>
      </c>
      <c r="H17" s="17"/>
      <c r="I17" s="17"/>
      <c r="J17" s="17"/>
    </row>
  </sheetData>
  <mergeCells count="8">
    <mergeCell ref="A7:J9"/>
    <mergeCell ref="H11:J11"/>
    <mergeCell ref="H12:J17"/>
    <mergeCell ref="A1:J1"/>
    <mergeCell ref="A2:J2"/>
    <mergeCell ref="A3:J3"/>
    <mergeCell ref="A4:J4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60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63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64</v>
      </c>
      <c r="B10" s="1" t="s">
        <v>65</v>
      </c>
      <c r="C10" s="1" t="s">
        <v>66</v>
      </c>
      <c r="D10" s="1" t="s">
        <v>67</v>
      </c>
      <c r="E10" s="1" t="s">
        <v>68</v>
      </c>
      <c r="G10" s="1" t="s">
        <v>69</v>
      </c>
      <c r="H10" s="1" t="s">
        <v>70</v>
      </c>
    </row>
    <row r="11" spans="1:10">
      <c r="A11" s="2"/>
      <c r="B11" s="2"/>
      <c r="C11" s="6">
        <f t="shared" ref="C11:C20" si="0">IFERROR(B11/SUM($B$11:$B$20),0)</f>
        <v>0</v>
      </c>
      <c r="D11" s="6">
        <f>SUM($C$11:C11)</f>
        <v>0</v>
      </c>
      <c r="E11" s="5" t="str">
        <f t="shared" ref="E11:E20" si="1">IF(B11="","",IF(D11&lt;=0.8,"Prioritária","Secundária"))</f>
        <v/>
      </c>
      <c r="G11" s="5" t="s">
        <v>71</v>
      </c>
      <c r="H11" s="5">
        <f>SUM(B11:B20)</f>
        <v>0</v>
      </c>
    </row>
    <row r="12" spans="1:10" ht="28.5">
      <c r="A12" s="2"/>
      <c r="B12" s="2"/>
      <c r="C12" s="6">
        <f t="shared" si="0"/>
        <v>0</v>
      </c>
      <c r="D12" s="6">
        <f>SUM($C$11:C12)</f>
        <v>0</v>
      </c>
      <c r="E12" s="5" t="str">
        <f t="shared" si="1"/>
        <v/>
      </c>
      <c r="G12" s="5" t="s">
        <v>72</v>
      </c>
      <c r="H12" s="5">
        <f>COUNT(B11:B20)</f>
        <v>0</v>
      </c>
    </row>
    <row r="13" spans="1:10">
      <c r="A13" s="2"/>
      <c r="B13" s="2"/>
      <c r="C13" s="6">
        <f t="shared" si="0"/>
        <v>0</v>
      </c>
      <c r="D13" s="6">
        <f>SUM($C$11:C13)</f>
        <v>0</v>
      </c>
      <c r="E13" s="5" t="str">
        <f t="shared" si="1"/>
        <v/>
      </c>
      <c r="G13" s="5" t="s">
        <v>73</v>
      </c>
      <c r="H13" s="5">
        <f>MAX(B11:B20)</f>
        <v>0</v>
      </c>
    </row>
    <row r="14" spans="1:10">
      <c r="A14" s="2"/>
      <c r="B14" s="2"/>
      <c r="C14" s="6">
        <f t="shared" si="0"/>
        <v>0</v>
      </c>
      <c r="D14" s="6">
        <f>SUM($C$11:C14)</f>
        <v>0</v>
      </c>
      <c r="E14" s="5" t="str">
        <f t="shared" si="1"/>
        <v/>
      </c>
      <c r="G14" s="5" t="s">
        <v>74</v>
      </c>
      <c r="H14" s="7">
        <v>0.8</v>
      </c>
    </row>
    <row r="15" spans="1:10">
      <c r="A15" s="2"/>
      <c r="B15" s="2"/>
      <c r="C15" s="6">
        <f t="shared" si="0"/>
        <v>0</v>
      </c>
      <c r="D15" s="6">
        <f>SUM($C$11:C15)</f>
        <v>0</v>
      </c>
      <c r="E15" s="5" t="str">
        <f t="shared" si="1"/>
        <v/>
      </c>
    </row>
    <row r="16" spans="1:10">
      <c r="A16" s="2"/>
      <c r="B16" s="2"/>
      <c r="C16" s="6">
        <f t="shared" si="0"/>
        <v>0</v>
      </c>
      <c r="D16" s="6">
        <f>SUM($C$11:C16)</f>
        <v>0</v>
      </c>
      <c r="E16" s="5" t="str">
        <f t="shared" si="1"/>
        <v/>
      </c>
    </row>
    <row r="17" spans="1:5">
      <c r="A17" s="2"/>
      <c r="B17" s="2"/>
      <c r="C17" s="6">
        <f t="shared" si="0"/>
        <v>0</v>
      </c>
      <c r="D17" s="6">
        <f>SUM($C$11:C17)</f>
        <v>0</v>
      </c>
      <c r="E17" s="5" t="str">
        <f t="shared" si="1"/>
        <v/>
      </c>
    </row>
    <row r="18" spans="1:5">
      <c r="A18" s="2"/>
      <c r="B18" s="2"/>
      <c r="C18" s="6">
        <f t="shared" si="0"/>
        <v>0</v>
      </c>
      <c r="D18" s="6">
        <f>SUM($C$11:C18)</f>
        <v>0</v>
      </c>
      <c r="E18" s="5" t="str">
        <f t="shared" si="1"/>
        <v/>
      </c>
    </row>
    <row r="19" spans="1:5">
      <c r="A19" s="2"/>
      <c r="B19" s="2"/>
      <c r="C19" s="6">
        <f t="shared" si="0"/>
        <v>0</v>
      </c>
      <c r="D19" s="6">
        <f>SUM($C$11:C19)</f>
        <v>0</v>
      </c>
      <c r="E19" s="5" t="str">
        <f t="shared" si="1"/>
        <v/>
      </c>
    </row>
    <row r="20" spans="1:5">
      <c r="A20" s="2"/>
      <c r="B20" s="2"/>
      <c r="C20" s="6">
        <f t="shared" si="0"/>
        <v>0</v>
      </c>
      <c r="D20" s="6">
        <f>SUM($C$11:C20)</f>
        <v>0</v>
      </c>
      <c r="E20" s="5" t="str">
        <f t="shared" si="1"/>
        <v/>
      </c>
    </row>
  </sheetData>
  <mergeCells count="6">
    <mergeCell ref="A7:J8"/>
    <mergeCell ref="A1:J1"/>
    <mergeCell ref="A2:J2"/>
    <mergeCell ref="A3:J3"/>
    <mergeCell ref="A4:J4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75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76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77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78</v>
      </c>
      <c r="B10" s="1" t="s">
        <v>79</v>
      </c>
      <c r="C10" s="1" t="s">
        <v>80</v>
      </c>
      <c r="D10" s="1" t="s">
        <v>81</v>
      </c>
      <c r="E10" s="1" t="s">
        <v>82</v>
      </c>
      <c r="F10" s="1" t="s">
        <v>83</v>
      </c>
      <c r="H10" s="19" t="s">
        <v>84</v>
      </c>
      <c r="I10" s="19"/>
      <c r="J10" s="19"/>
    </row>
    <row r="11" spans="1:10">
      <c r="A11" s="2"/>
      <c r="B11" s="2"/>
      <c r="C11" s="2"/>
      <c r="D11" s="2"/>
      <c r="E11" s="2"/>
      <c r="F11" s="2"/>
      <c r="H11" s="17"/>
      <c r="I11" s="17"/>
      <c r="J11" s="17"/>
    </row>
    <row r="12" spans="1:10">
      <c r="A12" s="2"/>
      <c r="B12" s="2"/>
      <c r="C12" s="2"/>
      <c r="D12" s="2"/>
      <c r="E12" s="2"/>
      <c r="F12" s="2"/>
      <c r="H12" s="17"/>
      <c r="I12" s="17"/>
      <c r="J12" s="17"/>
    </row>
    <row r="13" spans="1:10">
      <c r="A13" s="2"/>
      <c r="B13" s="2"/>
      <c r="C13" s="2"/>
      <c r="D13" s="2"/>
      <c r="E13" s="2"/>
      <c r="F13" s="2"/>
      <c r="H13" s="17"/>
      <c r="I13" s="17"/>
      <c r="J13" s="17"/>
    </row>
    <row r="14" spans="1:10">
      <c r="A14" s="2"/>
      <c r="B14" s="2"/>
      <c r="C14" s="2"/>
      <c r="D14" s="2"/>
      <c r="E14" s="2"/>
      <c r="F14" s="2"/>
      <c r="H14" s="17"/>
      <c r="I14" s="17"/>
      <c r="J14" s="17"/>
    </row>
    <row r="15" spans="1:10">
      <c r="A15" s="2"/>
      <c r="B15" s="2"/>
      <c r="C15" s="2"/>
      <c r="D15" s="2"/>
      <c r="E15" s="2"/>
      <c r="F15" s="2"/>
      <c r="H15" s="17"/>
      <c r="I15" s="17"/>
      <c r="J15" s="17"/>
    </row>
    <row r="16" spans="1:10">
      <c r="A16" s="2"/>
      <c r="B16" s="2"/>
      <c r="C16" s="2"/>
      <c r="D16" s="2"/>
      <c r="E16" s="2"/>
      <c r="F16" s="2"/>
      <c r="H16" s="17"/>
      <c r="I16" s="17"/>
      <c r="J16" s="17"/>
    </row>
    <row r="17" spans="1:10">
      <c r="A17" s="2"/>
      <c r="B17" s="2"/>
      <c r="C17" s="2"/>
      <c r="D17" s="2"/>
      <c r="E17" s="2"/>
      <c r="F17" s="2"/>
      <c r="H17" s="17"/>
      <c r="I17" s="17"/>
      <c r="J17" s="17"/>
    </row>
    <row r="18" spans="1:10">
      <c r="A18" s="2"/>
      <c r="B18" s="2"/>
      <c r="C18" s="2"/>
      <c r="D18" s="2"/>
      <c r="E18" s="2"/>
      <c r="F18" s="2"/>
      <c r="H18" s="17"/>
      <c r="I18" s="17"/>
      <c r="J18" s="17"/>
    </row>
    <row r="19" spans="1:10">
      <c r="A19" s="2"/>
      <c r="B19" s="2"/>
      <c r="C19" s="2"/>
      <c r="D19" s="2"/>
      <c r="E19" s="2"/>
      <c r="F19" s="2"/>
    </row>
    <row r="20" spans="1:10">
      <c r="A20" s="2"/>
      <c r="B20" s="2"/>
      <c r="C20" s="2"/>
      <c r="D20" s="2"/>
      <c r="E20" s="2"/>
      <c r="F20" s="2"/>
    </row>
    <row r="21" spans="1:10">
      <c r="A21" s="2"/>
      <c r="B21" s="2"/>
      <c r="C21" s="2"/>
      <c r="D21" s="2"/>
      <c r="E21" s="2"/>
      <c r="F21" s="2"/>
    </row>
    <row r="22" spans="1:10">
      <c r="A22" s="2"/>
      <c r="B22" s="2"/>
      <c r="C22" s="2"/>
      <c r="D22" s="2"/>
      <c r="E22" s="2"/>
      <c r="F22" s="2"/>
    </row>
    <row r="23" spans="1:10">
      <c r="A23" s="2"/>
      <c r="B23" s="2"/>
      <c r="C23" s="2"/>
      <c r="D23" s="2"/>
      <c r="E23" s="2"/>
      <c r="F23" s="2"/>
    </row>
    <row r="24" spans="1:10">
      <c r="A24" s="2"/>
      <c r="B24" s="2"/>
      <c r="C24" s="2"/>
      <c r="D24" s="2"/>
      <c r="E24" s="2"/>
      <c r="F24" s="2"/>
    </row>
    <row r="25" spans="1:10">
      <c r="A25" s="2"/>
      <c r="B25" s="2"/>
      <c r="C25" s="2"/>
      <c r="D25" s="2"/>
      <c r="E25" s="2"/>
      <c r="F25" s="2"/>
    </row>
  </sheetData>
  <mergeCells count="8">
    <mergeCell ref="A7:J8"/>
    <mergeCell ref="H10:J10"/>
    <mergeCell ref="H11:J18"/>
    <mergeCell ref="A1:J1"/>
    <mergeCell ref="A2:J2"/>
    <mergeCell ref="A3:J3"/>
    <mergeCell ref="A4:J4"/>
    <mergeCell ref="A6:J6"/>
  </mergeCells>
  <dataValidations count="1">
    <dataValidation type="list" sqref="D11:D25" xr:uid="{00000000-0002-0000-0300-000000000000}">
      <formula1>"Atividade,Decisão,Espera,Documento,Início/Fim"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workbookViewId="0">
      <selection activeCell="N1" sqref="N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85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86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87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88</v>
      </c>
      <c r="B10" s="1" t="s">
        <v>89</v>
      </c>
      <c r="C10" s="1" t="s">
        <v>90</v>
      </c>
      <c r="D10" s="1" t="s">
        <v>91</v>
      </c>
      <c r="E10" s="1" t="s">
        <v>80</v>
      </c>
      <c r="F10" s="1" t="s">
        <v>92</v>
      </c>
      <c r="G10" s="1" t="s">
        <v>93</v>
      </c>
      <c r="I10" s="1" t="s">
        <v>91</v>
      </c>
      <c r="J10" s="1" t="s">
        <v>94</v>
      </c>
    </row>
    <row r="11" spans="1:10">
      <c r="A11" s="2"/>
      <c r="B11" s="2"/>
      <c r="C11" s="2"/>
      <c r="D11" s="2"/>
      <c r="E11" s="2"/>
      <c r="F11" s="2"/>
      <c r="G11" s="2"/>
      <c r="I11" s="5" t="s">
        <v>95</v>
      </c>
      <c r="J11" s="5">
        <f t="shared" ref="J11:J16" si="0">COUNTIF($D$11:$D$40,I11)</f>
        <v>0</v>
      </c>
    </row>
    <row r="12" spans="1:10" ht="28.5">
      <c r="A12" s="2"/>
      <c r="B12" s="2"/>
      <c r="C12" s="2"/>
      <c r="D12" s="2"/>
      <c r="E12" s="2"/>
      <c r="F12" s="2"/>
      <c r="G12" s="2"/>
      <c r="I12" s="5" t="s">
        <v>96</v>
      </c>
      <c r="J12" s="5">
        <f t="shared" si="0"/>
        <v>0</v>
      </c>
    </row>
    <row r="13" spans="1:10">
      <c r="A13" s="2"/>
      <c r="B13" s="2"/>
      <c r="C13" s="2"/>
      <c r="D13" s="2"/>
      <c r="E13" s="2"/>
      <c r="F13" s="2"/>
      <c r="G13" s="2"/>
      <c r="I13" s="5" t="s">
        <v>97</v>
      </c>
      <c r="J13" s="5">
        <f t="shared" si="0"/>
        <v>0</v>
      </c>
    </row>
    <row r="14" spans="1:10">
      <c r="A14" s="2"/>
      <c r="B14" s="2"/>
      <c r="C14" s="2"/>
      <c r="D14" s="2"/>
      <c r="E14" s="2"/>
      <c r="F14" s="2"/>
      <c r="G14" s="2"/>
      <c r="I14" s="5" t="s">
        <v>98</v>
      </c>
      <c r="J14" s="5">
        <f t="shared" si="0"/>
        <v>0</v>
      </c>
    </row>
    <row r="15" spans="1:10">
      <c r="A15" s="2"/>
      <c r="B15" s="2"/>
      <c r="C15" s="2"/>
      <c r="D15" s="2"/>
      <c r="E15" s="2"/>
      <c r="F15" s="2"/>
      <c r="G15" s="2"/>
      <c r="I15" s="5" t="s">
        <v>99</v>
      </c>
      <c r="J15" s="5">
        <f t="shared" si="0"/>
        <v>0</v>
      </c>
    </row>
    <row r="16" spans="1:10">
      <c r="A16" s="2"/>
      <c r="B16" s="2"/>
      <c r="C16" s="2"/>
      <c r="D16" s="2"/>
      <c r="E16" s="2"/>
      <c r="F16" s="2"/>
      <c r="G16" s="2"/>
      <c r="I16" s="5" t="s">
        <v>100</v>
      </c>
      <c r="J16" s="5">
        <f t="shared" si="0"/>
        <v>0</v>
      </c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>
      <c r="A26" s="2"/>
      <c r="B26" s="2"/>
      <c r="C26" s="2"/>
      <c r="D26" s="2"/>
      <c r="E26" s="2"/>
      <c r="F26" s="2"/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/>
      <c r="B28" s="2"/>
      <c r="C28" s="2"/>
      <c r="D28" s="2"/>
      <c r="E28" s="2"/>
      <c r="F28" s="2"/>
      <c r="G28" s="2"/>
    </row>
    <row r="29" spans="1:7">
      <c r="A29" s="2"/>
      <c r="B29" s="2"/>
      <c r="C29" s="2"/>
      <c r="D29" s="2"/>
      <c r="E29" s="2"/>
      <c r="F29" s="2"/>
      <c r="G29" s="2"/>
    </row>
    <row r="30" spans="1:7">
      <c r="A30" s="2"/>
      <c r="B30" s="2"/>
      <c r="C30" s="2"/>
      <c r="D30" s="2"/>
      <c r="E30" s="2"/>
      <c r="F30" s="2"/>
      <c r="G30" s="2"/>
    </row>
    <row r="31" spans="1:7">
      <c r="A31" s="2"/>
      <c r="B31" s="2"/>
      <c r="C31" s="2"/>
      <c r="D31" s="2"/>
      <c r="E31" s="2"/>
      <c r="F31" s="2"/>
      <c r="G31" s="2"/>
    </row>
    <row r="32" spans="1:7">
      <c r="A32" s="2"/>
      <c r="B32" s="2"/>
      <c r="C32" s="2"/>
      <c r="D32" s="2"/>
      <c r="E32" s="2"/>
      <c r="F32" s="2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</sheetData>
  <mergeCells count="6">
    <mergeCell ref="A7:J8"/>
    <mergeCell ref="A1:J1"/>
    <mergeCell ref="A2:J2"/>
    <mergeCell ref="A3:J3"/>
    <mergeCell ref="A4:J4"/>
    <mergeCell ref="A6:J6"/>
  </mergeCells>
  <dataValidations count="2">
    <dataValidation type="list" sqref="C11:C40" xr:uid="{00000000-0002-0000-0400-000000000000}">
      <formula1>"Atendimento,Operação,Financeiro,Logística,TI,Outro"</formula1>
    </dataValidation>
    <dataValidation type="list" sqref="D11:D40" xr:uid="{00000000-0002-0000-0400-000001000000}">
      <formula1>"Demora,Informação incompleta,Erro de registro,Sistema indisponível,Falta de material,Reclamação"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101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103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</row>
    <row r="11" spans="1:10">
      <c r="A11" s="2"/>
      <c r="B11" s="2"/>
      <c r="C11" s="2"/>
      <c r="D11" s="2"/>
      <c r="E11" s="2"/>
      <c r="F11" s="2"/>
      <c r="G11" s="8" t="str">
        <f t="shared" ref="G11:G30" si="0">IF(COUNTA(D11:F11)=0,"",AVERAGE(D11:F11))</f>
        <v/>
      </c>
    </row>
    <row r="12" spans="1:10">
      <c r="A12" s="2"/>
      <c r="B12" s="2"/>
      <c r="C12" s="2"/>
      <c r="D12" s="2"/>
      <c r="E12" s="2"/>
      <c r="F12" s="2"/>
      <c r="G12" s="8" t="str">
        <f t="shared" si="0"/>
        <v/>
      </c>
    </row>
    <row r="13" spans="1:10">
      <c r="A13" s="2"/>
      <c r="B13" s="2"/>
      <c r="C13" s="2"/>
      <c r="D13" s="2"/>
      <c r="E13" s="2"/>
      <c r="F13" s="2"/>
      <c r="G13" s="8" t="str">
        <f t="shared" si="0"/>
        <v/>
      </c>
    </row>
    <row r="14" spans="1:10">
      <c r="A14" s="2"/>
      <c r="B14" s="2"/>
      <c r="C14" s="2"/>
      <c r="D14" s="2"/>
      <c r="E14" s="2"/>
      <c r="F14" s="2"/>
      <c r="G14" s="8" t="str">
        <f t="shared" si="0"/>
        <v/>
      </c>
    </row>
    <row r="15" spans="1:10">
      <c r="A15" s="2"/>
      <c r="B15" s="2"/>
      <c r="C15" s="2"/>
      <c r="D15" s="2"/>
      <c r="E15" s="2"/>
      <c r="F15" s="2"/>
      <c r="G15" s="8" t="str">
        <f t="shared" si="0"/>
        <v/>
      </c>
    </row>
    <row r="16" spans="1:10">
      <c r="A16" s="2"/>
      <c r="B16" s="2"/>
      <c r="C16" s="2"/>
      <c r="D16" s="2"/>
      <c r="E16" s="2"/>
      <c r="F16" s="2"/>
      <c r="G16" s="8" t="str">
        <f t="shared" si="0"/>
        <v/>
      </c>
    </row>
    <row r="17" spans="1:7">
      <c r="A17" s="2"/>
      <c r="B17" s="2"/>
      <c r="C17" s="2"/>
      <c r="D17" s="2"/>
      <c r="E17" s="2"/>
      <c r="F17" s="2"/>
      <c r="G17" s="8" t="str">
        <f t="shared" si="0"/>
        <v/>
      </c>
    </row>
    <row r="18" spans="1:7">
      <c r="A18" s="2"/>
      <c r="B18" s="2"/>
      <c r="C18" s="2"/>
      <c r="D18" s="2"/>
      <c r="E18" s="2"/>
      <c r="F18" s="2"/>
      <c r="G18" s="8" t="str">
        <f t="shared" si="0"/>
        <v/>
      </c>
    </row>
    <row r="19" spans="1:7">
      <c r="A19" s="2"/>
      <c r="B19" s="2"/>
      <c r="C19" s="2"/>
      <c r="D19" s="2"/>
      <c r="E19" s="2"/>
      <c r="F19" s="2"/>
      <c r="G19" s="8" t="str">
        <f t="shared" si="0"/>
        <v/>
      </c>
    </row>
    <row r="20" spans="1:7">
      <c r="A20" s="2"/>
      <c r="B20" s="2"/>
      <c r="C20" s="2"/>
      <c r="D20" s="2"/>
      <c r="E20" s="2"/>
      <c r="F20" s="2"/>
      <c r="G20" s="8" t="str">
        <f t="shared" si="0"/>
        <v/>
      </c>
    </row>
    <row r="21" spans="1:7">
      <c r="A21" s="2"/>
      <c r="B21" s="2"/>
      <c r="C21" s="2"/>
      <c r="D21" s="2"/>
      <c r="E21" s="2"/>
      <c r="F21" s="2"/>
      <c r="G21" s="8" t="str">
        <f t="shared" si="0"/>
        <v/>
      </c>
    </row>
    <row r="22" spans="1:7">
      <c r="A22" s="2"/>
      <c r="B22" s="2"/>
      <c r="C22" s="2"/>
      <c r="D22" s="2"/>
      <c r="E22" s="2"/>
      <c r="F22" s="2"/>
      <c r="G22" s="8" t="str">
        <f t="shared" si="0"/>
        <v/>
      </c>
    </row>
    <row r="23" spans="1:7">
      <c r="A23" s="2"/>
      <c r="B23" s="2"/>
      <c r="C23" s="2"/>
      <c r="D23" s="2"/>
      <c r="E23" s="2"/>
      <c r="F23" s="2"/>
      <c r="G23" s="8" t="str">
        <f t="shared" si="0"/>
        <v/>
      </c>
    </row>
    <row r="24" spans="1:7">
      <c r="A24" s="2"/>
      <c r="B24" s="2"/>
      <c r="C24" s="2"/>
      <c r="D24" s="2"/>
      <c r="E24" s="2"/>
      <c r="F24" s="2"/>
      <c r="G24" s="8" t="str">
        <f t="shared" si="0"/>
        <v/>
      </c>
    </row>
    <row r="25" spans="1:7">
      <c r="A25" s="2"/>
      <c r="B25" s="2"/>
      <c r="C25" s="2"/>
      <c r="D25" s="2"/>
      <c r="E25" s="2"/>
      <c r="F25" s="2"/>
      <c r="G25" s="8" t="str">
        <f t="shared" si="0"/>
        <v/>
      </c>
    </row>
    <row r="26" spans="1:7">
      <c r="A26" s="2"/>
      <c r="B26" s="2"/>
      <c r="C26" s="2"/>
      <c r="D26" s="2"/>
      <c r="E26" s="2"/>
      <c r="F26" s="2"/>
      <c r="G26" s="8" t="str">
        <f t="shared" si="0"/>
        <v/>
      </c>
    </row>
    <row r="27" spans="1:7">
      <c r="A27" s="2"/>
      <c r="B27" s="2"/>
      <c r="C27" s="2"/>
      <c r="D27" s="2"/>
      <c r="E27" s="2"/>
      <c r="F27" s="2"/>
      <c r="G27" s="8" t="str">
        <f t="shared" si="0"/>
        <v/>
      </c>
    </row>
    <row r="28" spans="1:7">
      <c r="A28" s="2"/>
      <c r="B28" s="2"/>
      <c r="C28" s="2"/>
      <c r="D28" s="2"/>
      <c r="E28" s="2"/>
      <c r="F28" s="2"/>
      <c r="G28" s="8" t="str">
        <f t="shared" si="0"/>
        <v/>
      </c>
    </row>
    <row r="29" spans="1:7">
      <c r="A29" s="2"/>
      <c r="B29" s="2"/>
      <c r="C29" s="2"/>
      <c r="D29" s="2"/>
      <c r="E29" s="2"/>
      <c r="F29" s="2"/>
      <c r="G29" s="8" t="str">
        <f t="shared" si="0"/>
        <v/>
      </c>
    </row>
    <row r="30" spans="1:7">
      <c r="A30" s="2"/>
      <c r="B30" s="2"/>
      <c r="C30" s="2"/>
      <c r="D30" s="2"/>
      <c r="E30" s="2"/>
      <c r="F30" s="2"/>
      <c r="G30" s="8" t="str">
        <f t="shared" si="0"/>
        <v/>
      </c>
    </row>
  </sheetData>
  <mergeCells count="6">
    <mergeCell ref="A7:J8"/>
    <mergeCell ref="A1:J1"/>
    <mergeCell ref="A2:J2"/>
    <mergeCell ref="A3:J3"/>
    <mergeCell ref="A4:J4"/>
    <mergeCell ref="A6:J6"/>
  </mergeCells>
  <dataValidations count="1">
    <dataValidation type="list" sqref="D11:F30" xr:uid="{00000000-0002-0000-0500-000000000000}">
      <formula1>"1,2,3,4,5"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111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112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113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79</v>
      </c>
      <c r="B10" s="1" t="s">
        <v>114</v>
      </c>
      <c r="C10" s="1" t="s">
        <v>115</v>
      </c>
    </row>
    <row r="11" spans="1:10" ht="28.5">
      <c r="A11" s="9" t="s">
        <v>116</v>
      </c>
      <c r="B11" s="9" t="s">
        <v>117</v>
      </c>
      <c r="C11" s="2"/>
    </row>
    <row r="12" spans="1:10" ht="28.5">
      <c r="A12" s="9" t="s">
        <v>118</v>
      </c>
      <c r="B12" s="9" t="s">
        <v>119</v>
      </c>
      <c r="C12" s="2"/>
    </row>
    <row r="13" spans="1:10" ht="28.5">
      <c r="A13" s="9" t="s">
        <v>120</v>
      </c>
      <c r="B13" s="9" t="s">
        <v>121</v>
      </c>
      <c r="C13" s="2"/>
    </row>
    <row r="14" spans="1:10" ht="28.5">
      <c r="A14" s="9" t="s">
        <v>122</v>
      </c>
      <c r="B14" s="9" t="s">
        <v>123</v>
      </c>
      <c r="C14" s="2"/>
    </row>
    <row r="15" spans="1:10" ht="28.5">
      <c r="A15" s="9" t="s">
        <v>124</v>
      </c>
      <c r="B15" s="9" t="s">
        <v>125</v>
      </c>
      <c r="C15" s="2"/>
    </row>
    <row r="16" spans="1:10" ht="28.5">
      <c r="A16" s="9" t="s">
        <v>126</v>
      </c>
      <c r="B16" s="9" t="s">
        <v>127</v>
      </c>
      <c r="C16" s="2"/>
    </row>
    <row r="18" spans="1:10" ht="21.95" customHeight="1">
      <c r="A18" s="16" t="s">
        <v>128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ht="30">
      <c r="A19" s="1" t="s">
        <v>129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5">
      <c r="A20" s="1" t="s">
        <v>130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5">
      <c r="A21" s="1" t="s">
        <v>131</v>
      </c>
      <c r="B21" s="17"/>
      <c r="C21" s="17"/>
      <c r="D21" s="17"/>
      <c r="E21" s="17"/>
      <c r="F21" s="17"/>
      <c r="G21" s="17"/>
      <c r="H21" s="17"/>
      <c r="I21" s="17"/>
      <c r="J21" s="17"/>
    </row>
  </sheetData>
  <mergeCells count="10">
    <mergeCell ref="A7:J8"/>
    <mergeCell ref="A18:J18"/>
    <mergeCell ref="B19:J19"/>
    <mergeCell ref="B20:J20"/>
    <mergeCell ref="B21:J21"/>
    <mergeCell ref="A1:J1"/>
    <mergeCell ref="A2:J2"/>
    <mergeCell ref="A3:J3"/>
    <mergeCell ref="A4:J4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132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133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134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79</v>
      </c>
      <c r="B10" s="1" t="s">
        <v>135</v>
      </c>
      <c r="C10" s="1" t="s">
        <v>130</v>
      </c>
      <c r="D10" s="1" t="s">
        <v>80</v>
      </c>
      <c r="E10" s="1" t="s">
        <v>136</v>
      </c>
      <c r="F10" s="1" t="s">
        <v>137</v>
      </c>
      <c r="H10" s="1" t="s">
        <v>69</v>
      </c>
      <c r="I10" s="1" t="s">
        <v>70</v>
      </c>
    </row>
    <row r="11" spans="1:10" ht="15">
      <c r="A11" s="4" t="s">
        <v>138</v>
      </c>
      <c r="B11" s="2"/>
      <c r="C11" s="2"/>
      <c r="D11" s="2"/>
      <c r="E11" s="2"/>
      <c r="F11" s="2"/>
      <c r="H11" s="5" t="s">
        <v>139</v>
      </c>
      <c r="I11" s="5">
        <f>COUNTIF(F11:F18,"Concluído")</f>
        <v>0</v>
      </c>
    </row>
    <row r="12" spans="1:10" ht="15">
      <c r="A12" s="4" t="s">
        <v>140</v>
      </c>
      <c r="B12" s="2"/>
      <c r="C12" s="2"/>
      <c r="D12" s="2"/>
      <c r="E12" s="2"/>
      <c r="F12" s="2"/>
      <c r="H12" s="5" t="s">
        <v>141</v>
      </c>
      <c r="I12" s="5">
        <v>8</v>
      </c>
    </row>
    <row r="13" spans="1:10" ht="15">
      <c r="A13" s="4" t="s">
        <v>142</v>
      </c>
      <c r="B13" s="2"/>
      <c r="C13" s="2"/>
      <c r="D13" s="2"/>
      <c r="E13" s="2"/>
      <c r="F13" s="2"/>
      <c r="H13" s="5" t="s">
        <v>143</v>
      </c>
      <c r="I13" s="7">
        <f>I11/I12</f>
        <v>0</v>
      </c>
    </row>
    <row r="14" spans="1:10" ht="15">
      <c r="A14" s="4" t="s">
        <v>144</v>
      </c>
      <c r="B14" s="2"/>
      <c r="C14" s="2"/>
      <c r="D14" s="2"/>
      <c r="E14" s="2"/>
      <c r="F14" s="2"/>
    </row>
    <row r="15" spans="1:10" ht="15">
      <c r="A15" s="4" t="s">
        <v>145</v>
      </c>
      <c r="B15" s="2"/>
      <c r="C15" s="2"/>
      <c r="D15" s="2"/>
      <c r="E15" s="2"/>
      <c r="F15" s="2"/>
    </row>
    <row r="16" spans="1:10" ht="15">
      <c r="A16" s="4" t="s">
        <v>146</v>
      </c>
      <c r="B16" s="2"/>
      <c r="C16" s="2"/>
      <c r="D16" s="2"/>
      <c r="E16" s="2"/>
      <c r="F16" s="2"/>
    </row>
    <row r="17" spans="1:6" ht="15">
      <c r="A17" s="4" t="s">
        <v>147</v>
      </c>
      <c r="B17" s="2"/>
      <c r="C17" s="2"/>
      <c r="D17" s="2"/>
      <c r="E17" s="2"/>
      <c r="F17" s="2"/>
    </row>
    <row r="18" spans="1:6" ht="15">
      <c r="A18" s="4" t="s">
        <v>148</v>
      </c>
      <c r="B18" s="2"/>
      <c r="C18" s="2"/>
      <c r="D18" s="2"/>
      <c r="E18" s="2"/>
      <c r="F18" s="2"/>
    </row>
  </sheetData>
  <mergeCells count="6">
    <mergeCell ref="A7:J8"/>
    <mergeCell ref="A1:J1"/>
    <mergeCell ref="A2:J2"/>
    <mergeCell ref="A3:J3"/>
    <mergeCell ref="A4:J4"/>
    <mergeCell ref="A6:J6"/>
  </mergeCells>
  <conditionalFormatting sqref="F11:F18">
    <cfRule type="expression" dxfId="8" priority="1">
      <formula>F11="Concluído"</formula>
    </cfRule>
    <cfRule type="expression" dxfId="7" priority="2">
      <formula>F11="Em andamento"</formula>
    </cfRule>
    <cfRule type="expression" dxfId="6" priority="3">
      <formula>F11="Não iniciado"</formula>
    </cfRule>
  </conditionalFormatting>
  <dataValidations count="1">
    <dataValidation type="list" sqref="F11:F18" xr:uid="{00000000-0002-0000-0700-000000000000}">
      <formula1>"Não iniciado,Em andamento,Concluído"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abSelected="1" workbookViewId="0">
      <selection sqref="A1:J1"/>
    </sheetView>
  </sheetViews>
  <sheetFormatPr defaultRowHeight="14.25"/>
  <cols>
    <col min="1" max="1" width="18" customWidth="1"/>
    <col min="2" max="2" width="22" customWidth="1"/>
    <col min="3" max="10" width="18" customWidth="1"/>
  </cols>
  <sheetData>
    <row r="1" spans="1:10" ht="30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1" customHeight="1">
      <c r="A2" s="13" t="s">
        <v>149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>
      <c r="A3" s="14" t="s">
        <v>150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0.100000000000001" customHeight="1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21.95" customHeight="1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20" t="s">
        <v>151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10" spans="1:10" ht="15">
      <c r="A10" s="1" t="s">
        <v>152</v>
      </c>
      <c r="B10" s="1" t="s">
        <v>153</v>
      </c>
      <c r="C10" s="1" t="s">
        <v>80</v>
      </c>
      <c r="D10" s="1" t="s">
        <v>136</v>
      </c>
      <c r="E10" s="1" t="s">
        <v>69</v>
      </c>
      <c r="F10" s="1" t="s">
        <v>137</v>
      </c>
      <c r="H10" s="1" t="s">
        <v>69</v>
      </c>
      <c r="I10" s="1" t="s">
        <v>154</v>
      </c>
    </row>
    <row r="11" spans="1:10" ht="15">
      <c r="A11" s="4" t="s">
        <v>155</v>
      </c>
      <c r="B11" s="2"/>
      <c r="C11" s="2"/>
      <c r="D11" s="2"/>
      <c r="E11" s="2"/>
      <c r="F11" s="2"/>
      <c r="H11" s="5" t="s">
        <v>156</v>
      </c>
      <c r="I11" s="5"/>
    </row>
    <row r="12" spans="1:10" ht="15">
      <c r="A12" s="4" t="s">
        <v>155</v>
      </c>
      <c r="B12" s="2"/>
      <c r="C12" s="2"/>
      <c r="D12" s="2"/>
      <c r="E12" s="2"/>
      <c r="F12" s="2"/>
      <c r="H12" s="5" t="s">
        <v>157</v>
      </c>
      <c r="I12" s="7">
        <v>0.2</v>
      </c>
    </row>
    <row r="13" spans="1:10" ht="15">
      <c r="A13" s="4" t="s">
        <v>158</v>
      </c>
      <c r="B13" s="2"/>
      <c r="C13" s="2"/>
      <c r="D13" s="2"/>
      <c r="E13" s="2"/>
      <c r="F13" s="2"/>
      <c r="H13" s="5" t="s">
        <v>159</v>
      </c>
      <c r="I13" s="5" t="str">
        <f>IF(I11="","",I11*(1-I12))</f>
        <v/>
      </c>
    </row>
    <row r="14" spans="1:10" ht="15">
      <c r="A14" s="4" t="s">
        <v>158</v>
      </c>
      <c r="B14" s="2"/>
      <c r="C14" s="2"/>
      <c r="D14" s="2"/>
      <c r="E14" s="2"/>
      <c r="F14" s="2"/>
      <c r="H14" s="5" t="s">
        <v>160</v>
      </c>
      <c r="I14" s="5">
        <f>COUNTIF(F11:F18,"Concluído")</f>
        <v>0</v>
      </c>
    </row>
    <row r="15" spans="1:10" ht="15">
      <c r="A15" s="4" t="s">
        <v>161</v>
      </c>
      <c r="B15" s="2"/>
      <c r="C15" s="2"/>
      <c r="D15" s="2"/>
      <c r="E15" s="2"/>
      <c r="F15" s="2"/>
      <c r="H15" s="5" t="s">
        <v>143</v>
      </c>
      <c r="I15" s="7">
        <f>I14/8</f>
        <v>0</v>
      </c>
    </row>
    <row r="16" spans="1:10" ht="15">
      <c r="A16" s="4" t="s">
        <v>161</v>
      </c>
      <c r="B16" s="2"/>
      <c r="C16" s="2"/>
      <c r="D16" s="2"/>
      <c r="E16" s="2"/>
      <c r="F16" s="2"/>
    </row>
    <row r="17" spans="1:6" ht="15">
      <c r="A17" s="4" t="s">
        <v>162</v>
      </c>
      <c r="B17" s="2"/>
      <c r="C17" s="2"/>
      <c r="D17" s="2"/>
      <c r="E17" s="2"/>
      <c r="F17" s="2"/>
    </row>
    <row r="18" spans="1:6" ht="15">
      <c r="A18" s="4" t="s">
        <v>162</v>
      </c>
      <c r="B18" s="2"/>
      <c r="C18" s="2"/>
      <c r="D18" s="2"/>
      <c r="E18" s="2"/>
      <c r="F18" s="2"/>
    </row>
  </sheetData>
  <mergeCells count="6">
    <mergeCell ref="A7:J8"/>
    <mergeCell ref="A1:J1"/>
    <mergeCell ref="A2:J2"/>
    <mergeCell ref="A3:J3"/>
    <mergeCell ref="A4:J4"/>
    <mergeCell ref="A6:J6"/>
  </mergeCells>
  <conditionalFormatting sqref="F11:F18">
    <cfRule type="expression" dxfId="5" priority="1">
      <formula>F11="Concluído"</formula>
    </cfRule>
    <cfRule type="expression" dxfId="4" priority="2">
      <formula>F11="Em andamento"</formula>
    </cfRule>
    <cfRule type="expression" dxfId="3" priority="3">
      <formula>F11="Não iniciado"</formula>
    </cfRule>
  </conditionalFormatting>
  <dataValidations count="1">
    <dataValidation type="list" sqref="F11:F18" xr:uid="{00000000-0002-0000-0800-000000000000}">
      <formula1>"Não iniciado,Em andamento,Concluído"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Início</vt:lpstr>
      <vt:lpstr>Desafio 1 - Ishikawa</vt:lpstr>
      <vt:lpstr>Desafio 2 - Pareto</vt:lpstr>
      <vt:lpstr>Desafio 3 - Fluxograma</vt:lpstr>
      <vt:lpstr>Desafio 4 - Verificação</vt:lpstr>
      <vt:lpstr>Desafio 5 - Brainstorming</vt:lpstr>
      <vt:lpstr>Desafio 6 - 5 Porquês</vt:lpstr>
      <vt:lpstr>Desafio 7 - MASP</vt:lpstr>
      <vt:lpstr>Desafio 8 - PDCA</vt:lpstr>
      <vt:lpstr>Desafio 9 - 5W2H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Marcio Costa</cp:lastModifiedBy>
  <dcterms:created xsi:type="dcterms:W3CDTF">2026-07-10T14:21:02Z</dcterms:created>
  <dcterms:modified xsi:type="dcterms:W3CDTF">2026-07-10T14:21:02Z</dcterms:modified>
</cp:coreProperties>
</file>